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auptsitz\DPP\ KPUGT\Löhne_VoA\Beitragskalkulator_VRegl2025\"/>
    </mc:Choice>
  </mc:AlternateContent>
  <xr:revisionPtr revIDLastSave="0" documentId="13_ncr:1_{823C08D1-7AD0-4EDF-880B-544156D9E3B7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CPET_IT_VRegl2025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9" i="13" l="1"/>
  <c r="L29" i="13" s="1"/>
  <c r="K25" i="13"/>
  <c r="L25" i="13" s="1"/>
  <c r="C5" i="13"/>
  <c r="K32" i="13" s="1"/>
  <c r="N32" i="13" s="1"/>
  <c r="K9" i="13" l="1"/>
  <c r="L9" i="13" s="1"/>
  <c r="K17" i="13"/>
  <c r="L17" i="13" s="1"/>
  <c r="K10" i="13"/>
  <c r="J10" i="13" s="1"/>
  <c r="K18" i="13"/>
  <c r="J18" i="13" s="1"/>
  <c r="K26" i="13"/>
  <c r="J26" i="13" s="1"/>
  <c r="K11" i="13"/>
  <c r="H11" i="13" s="1"/>
  <c r="K19" i="13"/>
  <c r="H19" i="13" s="1"/>
  <c r="K27" i="13"/>
  <c r="H27" i="13" s="1"/>
  <c r="K12" i="13"/>
  <c r="E12" i="13" s="1"/>
  <c r="K20" i="13"/>
  <c r="I20" i="13" s="1"/>
  <c r="K28" i="13"/>
  <c r="N28" i="13" s="1"/>
  <c r="K13" i="13"/>
  <c r="M13" i="13" s="1"/>
  <c r="K7" i="13"/>
  <c r="H7" i="13" s="1"/>
  <c r="K31" i="13"/>
  <c r="H31" i="13" s="1"/>
  <c r="K6" i="13"/>
  <c r="J6" i="13" s="1"/>
  <c r="K21" i="13"/>
  <c r="L21" i="13" s="1"/>
  <c r="K14" i="13"/>
  <c r="J14" i="13" s="1"/>
  <c r="K22" i="13"/>
  <c r="J22" i="13" s="1"/>
  <c r="K30" i="13"/>
  <c r="J30" i="13" s="1"/>
  <c r="K15" i="13"/>
  <c r="K23" i="13"/>
  <c r="K8" i="13"/>
  <c r="N8" i="13" s="1"/>
  <c r="K16" i="13"/>
  <c r="N16" i="13" s="1"/>
  <c r="K24" i="13"/>
  <c r="N24" i="13" s="1"/>
  <c r="N20" i="13"/>
  <c r="M20" i="13"/>
  <c r="G20" i="13"/>
  <c r="L13" i="13"/>
  <c r="N12" i="13"/>
  <c r="I12" i="13"/>
  <c r="M12" i="13"/>
  <c r="I7" i="13"/>
  <c r="M8" i="13"/>
  <c r="G7" i="13"/>
  <c r="E9" i="13"/>
  <c r="G12" i="13"/>
  <c r="G15" i="13"/>
  <c r="E17" i="13"/>
  <c r="E25" i="13"/>
  <c r="M9" i="13"/>
  <c r="M25" i="13"/>
  <c r="E8" i="13"/>
  <c r="G8" i="13"/>
  <c r="G11" i="13"/>
  <c r="E13" i="13"/>
  <c r="G19" i="13"/>
  <c r="E21" i="13"/>
  <c r="G24" i="13"/>
  <c r="I11" i="13"/>
  <c r="I16" i="13"/>
  <c r="I19" i="13"/>
  <c r="G28" i="13"/>
  <c r="E29" i="13"/>
  <c r="M29" i="13"/>
  <c r="G32" i="13"/>
  <c r="L6" i="13"/>
  <c r="J7" i="13"/>
  <c r="F9" i="13"/>
  <c r="N9" i="13"/>
  <c r="L10" i="13"/>
  <c r="H12" i="13"/>
  <c r="F13" i="13"/>
  <c r="N13" i="13"/>
  <c r="L14" i="13"/>
  <c r="J15" i="13"/>
  <c r="H16" i="13"/>
  <c r="F17" i="13"/>
  <c r="L18" i="13"/>
  <c r="J19" i="13"/>
  <c r="H20" i="13"/>
  <c r="N21" i="13"/>
  <c r="L22" i="13"/>
  <c r="J23" i="13"/>
  <c r="H24" i="13"/>
  <c r="F25" i="13"/>
  <c r="N25" i="13"/>
  <c r="L26" i="13"/>
  <c r="H28" i="13"/>
  <c r="F29" i="13"/>
  <c r="N29" i="13"/>
  <c r="J31" i="13"/>
  <c r="H32" i="13"/>
  <c r="M6" i="13"/>
  <c r="E22" i="13"/>
  <c r="M22" i="13"/>
  <c r="I28" i="13"/>
  <c r="G29" i="13"/>
  <c r="E30" i="13"/>
  <c r="M30" i="13"/>
  <c r="I32" i="13"/>
  <c r="M10" i="13"/>
  <c r="G13" i="13"/>
  <c r="G17" i="13"/>
  <c r="E18" i="13"/>
  <c r="M18" i="13"/>
  <c r="G25" i="13"/>
  <c r="E26" i="13"/>
  <c r="M26" i="13"/>
  <c r="F6" i="13"/>
  <c r="N6" i="13"/>
  <c r="L7" i="13"/>
  <c r="H9" i="13"/>
  <c r="F10" i="13"/>
  <c r="N10" i="13"/>
  <c r="J12" i="13"/>
  <c r="H13" i="13"/>
  <c r="F14" i="13"/>
  <c r="N14" i="13"/>
  <c r="L15" i="13"/>
  <c r="J16" i="13"/>
  <c r="H17" i="13"/>
  <c r="F18" i="13"/>
  <c r="N18" i="13"/>
  <c r="L19" i="13"/>
  <c r="J20" i="13"/>
  <c r="H21" i="13"/>
  <c r="F22" i="13"/>
  <c r="N22" i="13"/>
  <c r="L23" i="13"/>
  <c r="H25" i="13"/>
  <c r="F26" i="13"/>
  <c r="N26" i="13"/>
  <c r="L27" i="13"/>
  <c r="J28" i="13"/>
  <c r="H29" i="13"/>
  <c r="F30" i="13"/>
  <c r="L31" i="13"/>
  <c r="J32" i="13"/>
  <c r="E6" i="13"/>
  <c r="G9" i="13"/>
  <c r="E14" i="13"/>
  <c r="G10" i="13"/>
  <c r="E11" i="13"/>
  <c r="I13" i="13"/>
  <c r="G14" i="13"/>
  <c r="E15" i="13"/>
  <c r="M15" i="13"/>
  <c r="I17" i="13"/>
  <c r="E19" i="13"/>
  <c r="G22" i="13"/>
  <c r="E23" i="13"/>
  <c r="M23" i="13"/>
  <c r="I25" i="13"/>
  <c r="G26" i="13"/>
  <c r="E27" i="13"/>
  <c r="M27" i="13"/>
  <c r="M14" i="13"/>
  <c r="G6" i="13"/>
  <c r="E7" i="13"/>
  <c r="M7" i="13"/>
  <c r="I9" i="13"/>
  <c r="G18" i="13"/>
  <c r="M19" i="13"/>
  <c r="I21" i="13"/>
  <c r="I29" i="13"/>
  <c r="G30" i="13"/>
  <c r="M31" i="13"/>
  <c r="H6" i="13"/>
  <c r="F7" i="13"/>
  <c r="N7" i="13"/>
  <c r="L8" i="13"/>
  <c r="J9" i="13"/>
  <c r="H10" i="13"/>
  <c r="N11" i="13"/>
  <c r="L12" i="13"/>
  <c r="J13" i="13"/>
  <c r="H14" i="13"/>
  <c r="F15" i="13"/>
  <c r="N15" i="13"/>
  <c r="L16" i="13"/>
  <c r="H18" i="13"/>
  <c r="F19" i="13"/>
  <c r="N19" i="13"/>
  <c r="L20" i="13"/>
  <c r="J21" i="13"/>
  <c r="H22" i="13"/>
  <c r="F23" i="13"/>
  <c r="N23" i="13"/>
  <c r="L24" i="13"/>
  <c r="J25" i="13"/>
  <c r="H26" i="13"/>
  <c r="F27" i="13"/>
  <c r="N27" i="13"/>
  <c r="L28" i="13"/>
  <c r="J29" i="13"/>
  <c r="F31" i="13"/>
  <c r="N31" i="13"/>
  <c r="L32" i="13"/>
  <c r="I10" i="13"/>
  <c r="I22" i="13"/>
  <c r="I30" i="13"/>
  <c r="G31" i="13"/>
  <c r="E32" i="13"/>
  <c r="M32" i="13"/>
  <c r="I6" i="13"/>
  <c r="I14" i="13"/>
  <c r="I18" i="13"/>
  <c r="I26" i="13"/>
  <c r="G27" i="13"/>
  <c r="E28" i="13"/>
  <c r="F8" i="13"/>
  <c r="F12" i="13"/>
  <c r="F16" i="13"/>
  <c r="F20" i="13"/>
  <c r="F24" i="13"/>
  <c r="F28" i="13"/>
  <c r="F32" i="13"/>
  <c r="M16" i="13" l="1"/>
  <c r="J8" i="13"/>
  <c r="L30" i="13"/>
  <c r="N17" i="13"/>
  <c r="J11" i="13"/>
  <c r="I31" i="13"/>
  <c r="I8" i="13"/>
  <c r="E24" i="13"/>
  <c r="H23" i="13"/>
  <c r="G23" i="13"/>
  <c r="I23" i="13"/>
  <c r="E16" i="13"/>
  <c r="I15" i="13"/>
  <c r="H15" i="13"/>
  <c r="M28" i="13"/>
  <c r="H30" i="13"/>
  <c r="J17" i="13"/>
  <c r="F11" i="13"/>
  <c r="E31" i="13"/>
  <c r="M11" i="13"/>
  <c r="N30" i="13"/>
  <c r="J24" i="13"/>
  <c r="L11" i="13"/>
  <c r="E10" i="13"/>
  <c r="G21" i="13"/>
  <c r="J27" i="13"/>
  <c r="F21" i="13"/>
  <c r="H8" i="13"/>
  <c r="I27" i="13"/>
  <c r="I24" i="13"/>
  <c r="G16" i="13"/>
  <c r="M17" i="13"/>
  <c r="M24" i="13"/>
  <c r="M21" i="13"/>
  <c r="E20" i="13"/>
</calcChain>
</file>

<file path=xl/sharedStrings.xml><?xml version="1.0" encoding="utf-8"?>
<sst xmlns="http://schemas.openxmlformats.org/spreadsheetml/2006/main" count="29" uniqueCount="23">
  <si>
    <t>%</t>
  </si>
  <si>
    <t>2 = +2%</t>
  </si>
  <si>
    <t>1 = +1%</t>
  </si>
  <si>
    <t>Cassa pensione ecclesiastica Svizzera centrale-Glarona-Ticino</t>
  </si>
  <si>
    <t>0 = standard</t>
  </si>
  <si>
    <t>* Piano di risparmio:</t>
  </si>
  <si>
    <t>Piano di</t>
  </si>
  <si>
    <t>risparmio</t>
  </si>
  <si>
    <t>SAA</t>
  </si>
  <si>
    <t xml:space="preserve">Data di </t>
  </si>
  <si>
    <t>nascita</t>
  </si>
  <si>
    <t>LPP</t>
  </si>
  <si>
    <t>Accrediti di risparmio</t>
  </si>
  <si>
    <t>Contributi ordinari
dei datori di lavoro</t>
  </si>
  <si>
    <t>Età</t>
  </si>
  <si>
    <t>all'anno</t>
  </si>
  <si>
    <t>al mese</t>
  </si>
  <si>
    <t>Calcolatore</t>
  </si>
  <si>
    <t>Anno</t>
  </si>
  <si>
    <t>Inserire l'anno, la data di nascita, il salario annuo assicurato (SAA) e il piano di risparmio* -&gt;  i contributi sono calcolati automaticamente (sfondo grigio):</t>
  </si>
  <si>
    <t>Il calcolatore dei contributi elabora solo i dati inseriti, ma non è giuridicamente vincolante. In particolare, i risultati non possono essere utilizzati come base per rivendicazioni legali.</t>
  </si>
  <si>
    <t>Nome / Membro n.</t>
  </si>
  <si>
    <t>Contributi ordinari
degli assicurati attivi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</si>
</sst>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 Light"/>
      <family val="2"/>
    </font>
    <font>
      <sz val="12"/>
      <name val="Calibri Light"/>
      <family val="2"/>
    </font>
    <font>
      <b/>
      <sz val="18"/>
      <name val="Calibri"/>
      <family val="2"/>
      <scheme val="minor"/>
    </font>
    <font>
      <sz val="18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/>
    </xf>
    <xf numFmtId="0" fontId="1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24" xfId="0" applyFont="1" applyBorder="1"/>
    <xf numFmtId="0" fontId="1" fillId="0" borderId="22" xfId="0" applyFont="1" applyBorder="1" applyAlignment="1">
      <alignment horizontal="center" wrapText="1"/>
    </xf>
    <xf numFmtId="16" fontId="1" fillId="0" borderId="24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4" fontId="3" fillId="2" borderId="13" xfId="0" applyNumberFormat="1" applyFont="1" applyFill="1" applyBorder="1"/>
    <xf numFmtId="4" fontId="3" fillId="2" borderId="7" xfId="0" applyNumberFormat="1" applyFont="1" applyFill="1" applyBorder="1"/>
    <xf numFmtId="4" fontId="3" fillId="2" borderId="11" xfId="0" applyNumberFormat="1" applyFont="1" applyFill="1" applyBorder="1"/>
    <xf numFmtId="164" fontId="3" fillId="2" borderId="12" xfId="0" applyNumberFormat="1" applyFont="1" applyFill="1" applyBorder="1"/>
    <xf numFmtId="1" fontId="3" fillId="2" borderId="3" xfId="0" applyNumberFormat="1" applyFont="1" applyFill="1" applyBorder="1" applyAlignment="1">
      <alignment horizontal="center"/>
    </xf>
    <xf numFmtId="164" fontId="3" fillId="2" borderId="14" xfId="0" applyNumberFormat="1" applyFont="1" applyFill="1" applyBorder="1"/>
    <xf numFmtId="4" fontId="3" fillId="2" borderId="15" xfId="0" applyNumberFormat="1" applyFont="1" applyFill="1" applyBorder="1"/>
    <xf numFmtId="4" fontId="3" fillId="2" borderId="16" xfId="0" applyNumberFormat="1" applyFont="1" applyFill="1" applyBorder="1"/>
    <xf numFmtId="0" fontId="3" fillId="0" borderId="2" xfId="0" applyFont="1" applyFill="1" applyBorder="1"/>
    <xf numFmtId="0" fontId="3" fillId="0" borderId="6" xfId="0" applyFont="1" applyFill="1" applyBorder="1"/>
    <xf numFmtId="0" fontId="3" fillId="0" borderId="8" xfId="0" applyFont="1" applyFill="1" applyBorder="1"/>
    <xf numFmtId="0" fontId="3" fillId="0" borderId="4" xfId="0" applyFont="1" applyFill="1" applyBorder="1"/>
    <xf numFmtId="0" fontId="3" fillId="0" borderId="10" xfId="0" applyFont="1" applyFill="1" applyBorder="1"/>
    <xf numFmtId="0" fontId="3" fillId="0" borderId="2" xfId="0" applyFont="1" applyFill="1" applyBorder="1" applyAlignment="1">
      <alignment horizontal="center"/>
    </xf>
    <xf numFmtId="4" fontId="3" fillId="0" borderId="8" xfId="0" applyNumberFormat="1" applyFont="1" applyFill="1" applyBorder="1"/>
    <xf numFmtId="0" fontId="5" fillId="0" borderId="0" xfId="0" applyFont="1" applyBorder="1" applyAlignme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3" borderId="0" xfId="0" applyFont="1" applyFill="1" applyAlignment="1"/>
    <xf numFmtId="0" fontId="3" fillId="3" borderId="3" xfId="0" applyFont="1" applyFill="1" applyBorder="1" applyAlignment="1">
      <alignment horizontal="left"/>
    </xf>
    <xf numFmtId="14" fontId="3" fillId="3" borderId="3" xfId="0" applyNumberFormat="1" applyFont="1" applyFill="1" applyBorder="1"/>
    <xf numFmtId="3" fontId="3" fillId="3" borderId="3" xfId="0" applyNumberFormat="1" applyFont="1" applyFill="1" applyBorder="1"/>
    <xf numFmtId="3" fontId="3" fillId="3" borderId="25" xfId="0" applyNumberFormat="1" applyFont="1" applyFill="1" applyBorder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23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25AFE-C47D-48B4-828F-6C6F36E95B89}">
  <dimension ref="A1:N36"/>
  <sheetViews>
    <sheetView tabSelected="1" zoomScale="120" workbookViewId="0">
      <selection activeCell="H4" sqref="H4:J4"/>
    </sheetView>
  </sheetViews>
  <sheetFormatPr baseColWidth="10" defaultRowHeight="12.75" x14ac:dyDescent="0.2"/>
  <cols>
    <col min="1" max="1" width="25" style="1" customWidth="1"/>
    <col min="2" max="2" width="9.28515625" customWidth="1"/>
    <col min="3" max="3" width="8.85546875" customWidth="1"/>
    <col min="4" max="4" width="9.140625" customWidth="1"/>
    <col min="5" max="5" width="5.7109375" customWidth="1"/>
    <col min="6" max="7" width="10.7109375" customWidth="1"/>
    <col min="8" max="8" width="5.7109375" customWidth="1"/>
    <col min="9" max="10" width="10.7109375" customWidth="1"/>
    <col min="11" max="11" width="7.7109375" style="2" customWidth="1"/>
    <col min="12" max="12" width="5.7109375" customWidth="1"/>
    <col min="13" max="14" width="10.7109375" customWidth="1"/>
  </cols>
  <sheetData>
    <row r="1" spans="1:14" ht="25.5" customHeight="1" x14ac:dyDescent="0.35">
      <c r="A1" s="39" t="s">
        <v>3</v>
      </c>
      <c r="B1" s="39"/>
      <c r="C1" s="39"/>
      <c r="D1" s="39"/>
      <c r="E1" s="39"/>
      <c r="F1" s="39"/>
      <c r="G1" s="39"/>
      <c r="H1" s="39"/>
      <c r="I1" s="40"/>
      <c r="J1" s="47" t="s">
        <v>17</v>
      </c>
      <c r="K1" s="47"/>
      <c r="L1" s="47"/>
      <c r="M1" s="41" t="s">
        <v>18</v>
      </c>
      <c r="N1" s="42">
        <v>2025</v>
      </c>
    </row>
    <row r="2" spans="1:14" ht="32.25" customHeight="1" x14ac:dyDescent="0.25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16.5" customHeight="1" thickBo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1"/>
      <c r="L3" s="20"/>
      <c r="M3" s="20"/>
      <c r="N3" s="20"/>
    </row>
    <row r="4" spans="1:14" s="3" customFormat="1" ht="33" customHeight="1" x14ac:dyDescent="0.2">
      <c r="A4" s="4" t="s">
        <v>21</v>
      </c>
      <c r="B4" s="5" t="s">
        <v>9</v>
      </c>
      <c r="C4" s="6" t="s">
        <v>8</v>
      </c>
      <c r="D4" s="18" t="s">
        <v>6</v>
      </c>
      <c r="E4" s="50" t="s">
        <v>13</v>
      </c>
      <c r="F4" s="51"/>
      <c r="G4" s="52"/>
      <c r="H4" s="53" t="s">
        <v>22</v>
      </c>
      <c r="I4" s="51"/>
      <c r="J4" s="52"/>
      <c r="K4" s="5" t="s">
        <v>14</v>
      </c>
      <c r="L4" s="54" t="s">
        <v>12</v>
      </c>
      <c r="M4" s="55"/>
      <c r="N4" s="56"/>
    </row>
    <row r="5" spans="1:14" s="3" customFormat="1" ht="19.5" customHeight="1" thickBot="1" x14ac:dyDescent="0.25">
      <c r="A5" s="7"/>
      <c r="B5" s="8" t="s">
        <v>10</v>
      </c>
      <c r="C5" s="9">
        <f>SUM(N1)</f>
        <v>2025</v>
      </c>
      <c r="D5" s="19" t="s">
        <v>7</v>
      </c>
      <c r="E5" s="10" t="s">
        <v>0</v>
      </c>
      <c r="F5" s="11" t="s">
        <v>15</v>
      </c>
      <c r="G5" s="12" t="s">
        <v>16</v>
      </c>
      <c r="H5" s="13" t="s">
        <v>0</v>
      </c>
      <c r="I5" s="11" t="s">
        <v>15</v>
      </c>
      <c r="J5" s="12" t="s">
        <v>16</v>
      </c>
      <c r="K5" s="8" t="s">
        <v>11</v>
      </c>
      <c r="L5" s="10" t="s">
        <v>0</v>
      </c>
      <c r="M5" s="11" t="s">
        <v>15</v>
      </c>
      <c r="N5" s="14" t="s">
        <v>16</v>
      </c>
    </row>
    <row r="6" spans="1:14" ht="19.5" customHeight="1" x14ac:dyDescent="0.2">
      <c r="A6" s="43"/>
      <c r="B6" s="44">
        <v>36526</v>
      </c>
      <c r="C6" s="45">
        <v>0</v>
      </c>
      <c r="D6" s="46">
        <v>0</v>
      </c>
      <c r="E6" s="24">
        <f>(((IF((K6)&lt;18,0,IF((K6)&lt;25,2,IF((K6)&lt;66,11.5,IF((K6)&lt;71,10)))))))</f>
        <v>11.5</v>
      </c>
      <c r="F6" s="25">
        <f>ROUND(((IF((K6)&lt;18,0,IF((K6)&lt;25,2,IF((K6)&lt;66,11.5,IF((K6)&lt;71,10)))))*20*C6/1200)+0.000001,0)*12/20</f>
        <v>0</v>
      </c>
      <c r="G6" s="26">
        <f>ROUND(((IF((K6)&lt;18,0,IF((K6)&lt;25,2,IF((K6)&lt;66,11.5,IF((K6)&lt;71,10)))))*20*C6/1200)+0.000001,0)/20</f>
        <v>0</v>
      </c>
      <c r="H6" s="27">
        <f>(((IF((K6)&lt;18,0,IF((K6)&lt;25,2,IF((K6)&lt;35,6,IF((K6)&lt;45,7.5,IF((K6)&lt;55,9,IF((K6)&lt;66,10,IF((K6)&lt;71,10)))))))))+D6)</f>
        <v>6</v>
      </c>
      <c r="I6" s="25">
        <f>ROUND(((IF((K6)&lt;18,0,IF((K6)&lt;25,2,IF((K6)&lt;35,6,IF((K6)&lt;45,7.5,IF((K6)&lt;55,9,IF((K6)&lt;71,10,0)))))+D6))*20*C6/1200)+0.000001,0)*12/20</f>
        <v>0</v>
      </c>
      <c r="J6" s="26">
        <f>ROUND(((IF((K6)&lt;18,0,IF((K6)&lt;25,2,IF((K6)&lt;35,6,IF((K6)&lt;45,7.5,IF((K6)&lt;55,9,IF((K6)&lt;71,10,0)))))+D6))*20*C6/1200)+0.000001,0)/20</f>
        <v>0</v>
      </c>
      <c r="K6" s="28">
        <f>C5-YEAR(B6)</f>
        <v>25</v>
      </c>
      <c r="L6" s="29">
        <f>((IF((K6)&lt;25,0,IF((K6)&lt;35,9,IF((K6)&lt;45,12.5,IF((K6)&lt;55,16.5,IF((K6)&lt;66,20.5,IF((K6)&lt;71,18))))))))</f>
        <v>9</v>
      </c>
      <c r="M6" s="30">
        <f>12*(ROUND(((IF((K6)&lt;25,0,IF((K6)&lt;35,9,IF((K6)&lt;45,12.5,IF((K6)&lt;55,16.5,IF((K6)&lt;66,20.5,IF((K6)&lt;71,18)))))+D6))*20*C6/1200)+0.000001,0)/20)</f>
        <v>0</v>
      </c>
      <c r="N6" s="31">
        <f>(ROUND(((IF((K6)&lt;25,0,IF((K6)&lt;35,9,IF((K6)&lt;45,12.5,IF((K6)&lt;55,16.5,IF((K6)&lt;66,20.5,IF((K6)&lt;71,18)))))+D6))*20*C6/1200)+0.000001,0)/20)</f>
        <v>0</v>
      </c>
    </row>
    <row r="7" spans="1:14" x14ac:dyDescent="0.2">
      <c r="A7" s="43"/>
      <c r="B7" s="44">
        <v>36526</v>
      </c>
      <c r="C7" s="45">
        <v>0</v>
      </c>
      <c r="D7" s="46">
        <v>0</v>
      </c>
      <c r="E7" s="24">
        <f t="shared" ref="E7:E32" si="0">(((IF((K7)&lt;18,0,IF((K7)&lt;25,2,IF((K7)&lt;66,11.5,IF((K7)&lt;71,10)))))))</f>
        <v>11.5</v>
      </c>
      <c r="F7" s="25">
        <f t="shared" ref="F7:F32" si="1">ROUND(((IF((K7)&lt;18,0,IF((K7)&lt;25,2,IF((K7)&lt;66,11.5,IF((K7)&lt;71,10)))))*20*C7/1200)+0.000001,0)*12/20</f>
        <v>0</v>
      </c>
      <c r="G7" s="26">
        <f t="shared" ref="G7:G32" si="2">ROUND(((IF((K7)&lt;18,0,IF((K7)&lt;25,2,IF((K7)&lt;66,11.5,IF((K7)&lt;71,10)))))*20*C7/1200)+0.000001,0)/20</f>
        <v>0</v>
      </c>
      <c r="H7" s="27">
        <f t="shared" ref="H7:H32" si="3">(((IF((K7)&lt;18,0,IF((K7)&lt;25,2,IF((K7)&lt;35,6,IF((K7)&lt;45,7.5,IF((K7)&lt;55,9,IF((K7)&lt;66,10,IF((K7)&lt;71,10)))))))))+D7)</f>
        <v>6</v>
      </c>
      <c r="I7" s="25">
        <f t="shared" ref="I7:I32" si="4">ROUND(((IF((K7)&lt;18,0,IF((K7)&lt;25,2,IF((K7)&lt;35,6,IF((K7)&lt;45,7.5,IF((K7)&lt;55,9,IF((K7)&lt;71,10,0)))))+D7))*20*C7/1200)+0.000001,0)*12/20</f>
        <v>0</v>
      </c>
      <c r="J7" s="26">
        <f t="shared" ref="J7:J32" si="5">ROUND(((IF((K7)&lt;18,0,IF((K7)&lt;25,2,IF((K7)&lt;35,6,IF((K7)&lt;45,7.5,IF((K7)&lt;55,9,IF((K7)&lt;71,10,0)))))+D7))*20*C7/1200)+0.000001,0)/20</f>
        <v>0</v>
      </c>
      <c r="K7" s="28">
        <f>C5-YEAR(B7)</f>
        <v>25</v>
      </c>
      <c r="L7" s="24">
        <f t="shared" ref="L7:L32" si="6">((IF((K7)&lt;25,0,IF((K7)&lt;35,9,IF((K7)&lt;45,12.5,IF((K7)&lt;55,16.5,IF((K7)&lt;66,20.5,IF((K7)&lt;71,18))))))))</f>
        <v>9</v>
      </c>
      <c r="M7" s="25">
        <f t="shared" ref="M7:M32" si="7">12*(ROUND(((IF((K7)&lt;25,0,IF((K7)&lt;35,9,IF((K7)&lt;45,12.5,IF((K7)&lt;55,16.5,IF((K7)&lt;66,20.5,IF((K7)&lt;71,18)))))+D7))*20*C7/1200)+0.000001,0)/20)</f>
        <v>0</v>
      </c>
      <c r="N7" s="26">
        <f t="shared" ref="N7:N32" si="8">(ROUND(((IF((K7)&lt;25,0,IF((K7)&lt;35,9,IF((K7)&lt;45,12.5,IF((K7)&lt;55,16.5,IF((K7)&lt;66,20.5,IF((K7)&lt;71,18)))))+D7))*20*C7/1200)+0.000001,0)/20)</f>
        <v>0</v>
      </c>
    </row>
    <row r="8" spans="1:14" x14ac:dyDescent="0.2">
      <c r="A8" s="43"/>
      <c r="B8" s="44">
        <v>36526</v>
      </c>
      <c r="C8" s="45">
        <v>0</v>
      </c>
      <c r="D8" s="46">
        <v>0</v>
      </c>
      <c r="E8" s="24">
        <f t="shared" si="0"/>
        <v>11.5</v>
      </c>
      <c r="F8" s="25">
        <f t="shared" si="1"/>
        <v>0</v>
      </c>
      <c r="G8" s="26">
        <f t="shared" si="2"/>
        <v>0</v>
      </c>
      <c r="H8" s="27">
        <f t="shared" si="3"/>
        <v>6</v>
      </c>
      <c r="I8" s="25">
        <f t="shared" si="4"/>
        <v>0</v>
      </c>
      <c r="J8" s="26">
        <f t="shared" si="5"/>
        <v>0</v>
      </c>
      <c r="K8" s="28">
        <f>C5-YEAR(B8)</f>
        <v>25</v>
      </c>
      <c r="L8" s="24">
        <f t="shared" si="6"/>
        <v>9</v>
      </c>
      <c r="M8" s="25">
        <f t="shared" si="7"/>
        <v>0</v>
      </c>
      <c r="N8" s="26">
        <f t="shared" si="8"/>
        <v>0</v>
      </c>
    </row>
    <row r="9" spans="1:14" x14ac:dyDescent="0.2">
      <c r="A9" s="43"/>
      <c r="B9" s="44">
        <v>36526</v>
      </c>
      <c r="C9" s="45">
        <v>0</v>
      </c>
      <c r="D9" s="46">
        <v>0</v>
      </c>
      <c r="E9" s="24">
        <f t="shared" si="0"/>
        <v>11.5</v>
      </c>
      <c r="F9" s="25">
        <f t="shared" si="1"/>
        <v>0</v>
      </c>
      <c r="G9" s="26">
        <f t="shared" si="2"/>
        <v>0</v>
      </c>
      <c r="H9" s="27">
        <f t="shared" si="3"/>
        <v>6</v>
      </c>
      <c r="I9" s="25">
        <f t="shared" si="4"/>
        <v>0</v>
      </c>
      <c r="J9" s="26">
        <f t="shared" si="5"/>
        <v>0</v>
      </c>
      <c r="K9" s="28">
        <f>C5-YEAR(B9)</f>
        <v>25</v>
      </c>
      <c r="L9" s="24">
        <f t="shared" si="6"/>
        <v>9</v>
      </c>
      <c r="M9" s="25">
        <f t="shared" si="7"/>
        <v>0</v>
      </c>
      <c r="N9" s="26">
        <f t="shared" si="8"/>
        <v>0</v>
      </c>
    </row>
    <row r="10" spans="1:14" x14ac:dyDescent="0.2">
      <c r="A10" s="43"/>
      <c r="B10" s="44">
        <v>36526</v>
      </c>
      <c r="C10" s="45">
        <v>0</v>
      </c>
      <c r="D10" s="46">
        <v>0</v>
      </c>
      <c r="E10" s="24">
        <f t="shared" si="0"/>
        <v>11.5</v>
      </c>
      <c r="F10" s="25">
        <f t="shared" si="1"/>
        <v>0</v>
      </c>
      <c r="G10" s="26">
        <f t="shared" si="2"/>
        <v>0</v>
      </c>
      <c r="H10" s="27">
        <f t="shared" si="3"/>
        <v>6</v>
      </c>
      <c r="I10" s="25">
        <f t="shared" si="4"/>
        <v>0</v>
      </c>
      <c r="J10" s="26">
        <f t="shared" si="5"/>
        <v>0</v>
      </c>
      <c r="K10" s="28">
        <f>C5-YEAR(B10)</f>
        <v>25</v>
      </c>
      <c r="L10" s="24">
        <f t="shared" si="6"/>
        <v>9</v>
      </c>
      <c r="M10" s="25">
        <f t="shared" si="7"/>
        <v>0</v>
      </c>
      <c r="N10" s="26">
        <f t="shared" si="8"/>
        <v>0</v>
      </c>
    </row>
    <row r="11" spans="1:14" x14ac:dyDescent="0.2">
      <c r="A11" s="43"/>
      <c r="B11" s="44">
        <v>36526</v>
      </c>
      <c r="C11" s="45">
        <v>0</v>
      </c>
      <c r="D11" s="46">
        <v>0</v>
      </c>
      <c r="E11" s="24">
        <f t="shared" si="0"/>
        <v>11.5</v>
      </c>
      <c r="F11" s="25">
        <f t="shared" si="1"/>
        <v>0</v>
      </c>
      <c r="G11" s="26">
        <f t="shared" si="2"/>
        <v>0</v>
      </c>
      <c r="H11" s="27">
        <f t="shared" si="3"/>
        <v>6</v>
      </c>
      <c r="I11" s="25">
        <f t="shared" si="4"/>
        <v>0</v>
      </c>
      <c r="J11" s="26">
        <f t="shared" si="5"/>
        <v>0</v>
      </c>
      <c r="K11" s="28">
        <f>C5-YEAR(B11)</f>
        <v>25</v>
      </c>
      <c r="L11" s="24">
        <f t="shared" si="6"/>
        <v>9</v>
      </c>
      <c r="M11" s="25">
        <f t="shared" si="7"/>
        <v>0</v>
      </c>
      <c r="N11" s="26">
        <f t="shared" si="8"/>
        <v>0</v>
      </c>
    </row>
    <row r="12" spans="1:14" x14ac:dyDescent="0.2">
      <c r="A12" s="43"/>
      <c r="B12" s="44">
        <v>36526</v>
      </c>
      <c r="C12" s="45">
        <v>0</v>
      </c>
      <c r="D12" s="46">
        <v>0</v>
      </c>
      <c r="E12" s="24">
        <f t="shared" si="0"/>
        <v>11.5</v>
      </c>
      <c r="F12" s="25">
        <f t="shared" si="1"/>
        <v>0</v>
      </c>
      <c r="G12" s="26">
        <f t="shared" si="2"/>
        <v>0</v>
      </c>
      <c r="H12" s="27">
        <f t="shared" si="3"/>
        <v>6</v>
      </c>
      <c r="I12" s="25">
        <f t="shared" si="4"/>
        <v>0</v>
      </c>
      <c r="J12" s="26">
        <f t="shared" si="5"/>
        <v>0</v>
      </c>
      <c r="K12" s="28">
        <f>C5-YEAR(B12)</f>
        <v>25</v>
      </c>
      <c r="L12" s="24">
        <f t="shared" si="6"/>
        <v>9</v>
      </c>
      <c r="M12" s="25">
        <f t="shared" si="7"/>
        <v>0</v>
      </c>
      <c r="N12" s="26">
        <f t="shared" si="8"/>
        <v>0</v>
      </c>
    </row>
    <row r="13" spans="1:14" x14ac:dyDescent="0.2">
      <c r="A13" s="43"/>
      <c r="B13" s="44">
        <v>36526</v>
      </c>
      <c r="C13" s="45">
        <v>0</v>
      </c>
      <c r="D13" s="46">
        <v>0</v>
      </c>
      <c r="E13" s="24">
        <f t="shared" si="0"/>
        <v>11.5</v>
      </c>
      <c r="F13" s="25">
        <f t="shared" si="1"/>
        <v>0</v>
      </c>
      <c r="G13" s="26">
        <f t="shared" si="2"/>
        <v>0</v>
      </c>
      <c r="H13" s="27">
        <f t="shared" si="3"/>
        <v>6</v>
      </c>
      <c r="I13" s="25">
        <f t="shared" si="4"/>
        <v>0</v>
      </c>
      <c r="J13" s="26">
        <f t="shared" si="5"/>
        <v>0</v>
      </c>
      <c r="K13" s="28">
        <f>C5-YEAR(B13)</f>
        <v>25</v>
      </c>
      <c r="L13" s="24">
        <f t="shared" si="6"/>
        <v>9</v>
      </c>
      <c r="M13" s="25">
        <f t="shared" si="7"/>
        <v>0</v>
      </c>
      <c r="N13" s="26">
        <f t="shared" si="8"/>
        <v>0</v>
      </c>
    </row>
    <row r="14" spans="1:14" x14ac:dyDescent="0.2">
      <c r="A14" s="43"/>
      <c r="B14" s="44">
        <v>36526</v>
      </c>
      <c r="C14" s="45">
        <v>0</v>
      </c>
      <c r="D14" s="46">
        <v>0</v>
      </c>
      <c r="E14" s="24">
        <f t="shared" si="0"/>
        <v>11.5</v>
      </c>
      <c r="F14" s="25">
        <f t="shared" si="1"/>
        <v>0</v>
      </c>
      <c r="G14" s="26">
        <f t="shared" si="2"/>
        <v>0</v>
      </c>
      <c r="H14" s="27">
        <f t="shared" si="3"/>
        <v>6</v>
      </c>
      <c r="I14" s="25">
        <f t="shared" si="4"/>
        <v>0</v>
      </c>
      <c r="J14" s="26">
        <f t="shared" si="5"/>
        <v>0</v>
      </c>
      <c r="K14" s="28">
        <f>C5-YEAR(B14)</f>
        <v>25</v>
      </c>
      <c r="L14" s="24">
        <f t="shared" si="6"/>
        <v>9</v>
      </c>
      <c r="M14" s="25">
        <f t="shared" si="7"/>
        <v>0</v>
      </c>
      <c r="N14" s="26">
        <f t="shared" si="8"/>
        <v>0</v>
      </c>
    </row>
    <row r="15" spans="1:14" x14ac:dyDescent="0.2">
      <c r="A15" s="43"/>
      <c r="B15" s="44">
        <v>36526</v>
      </c>
      <c r="C15" s="45">
        <v>0</v>
      </c>
      <c r="D15" s="46">
        <v>0</v>
      </c>
      <c r="E15" s="24">
        <f t="shared" si="0"/>
        <v>11.5</v>
      </c>
      <c r="F15" s="25">
        <f t="shared" si="1"/>
        <v>0</v>
      </c>
      <c r="G15" s="26">
        <f t="shared" si="2"/>
        <v>0</v>
      </c>
      <c r="H15" s="27">
        <f t="shared" si="3"/>
        <v>6</v>
      </c>
      <c r="I15" s="25">
        <f t="shared" si="4"/>
        <v>0</v>
      </c>
      <c r="J15" s="26">
        <f t="shared" si="5"/>
        <v>0</v>
      </c>
      <c r="K15" s="28">
        <f>C5-YEAR(B15)</f>
        <v>25</v>
      </c>
      <c r="L15" s="24">
        <f t="shared" si="6"/>
        <v>9</v>
      </c>
      <c r="M15" s="25">
        <f t="shared" si="7"/>
        <v>0</v>
      </c>
      <c r="N15" s="26">
        <f t="shared" si="8"/>
        <v>0</v>
      </c>
    </row>
    <row r="16" spans="1:14" x14ac:dyDescent="0.2">
      <c r="A16" s="43"/>
      <c r="B16" s="44">
        <v>36526</v>
      </c>
      <c r="C16" s="45">
        <v>0</v>
      </c>
      <c r="D16" s="46">
        <v>0</v>
      </c>
      <c r="E16" s="24">
        <f t="shared" si="0"/>
        <v>11.5</v>
      </c>
      <c r="F16" s="25">
        <f t="shared" si="1"/>
        <v>0</v>
      </c>
      <c r="G16" s="26">
        <f t="shared" si="2"/>
        <v>0</v>
      </c>
      <c r="H16" s="27">
        <f t="shared" si="3"/>
        <v>6</v>
      </c>
      <c r="I16" s="25">
        <f t="shared" si="4"/>
        <v>0</v>
      </c>
      <c r="J16" s="26">
        <f t="shared" si="5"/>
        <v>0</v>
      </c>
      <c r="K16" s="28">
        <f>C5-YEAR(B16)</f>
        <v>25</v>
      </c>
      <c r="L16" s="24">
        <f t="shared" si="6"/>
        <v>9</v>
      </c>
      <c r="M16" s="25">
        <f t="shared" si="7"/>
        <v>0</v>
      </c>
      <c r="N16" s="26">
        <f t="shared" si="8"/>
        <v>0</v>
      </c>
    </row>
    <row r="17" spans="1:14" x14ac:dyDescent="0.2">
      <c r="A17" s="43"/>
      <c r="B17" s="44">
        <v>36526</v>
      </c>
      <c r="C17" s="45">
        <v>0</v>
      </c>
      <c r="D17" s="46">
        <v>0</v>
      </c>
      <c r="E17" s="24">
        <f t="shared" si="0"/>
        <v>11.5</v>
      </c>
      <c r="F17" s="25">
        <f t="shared" si="1"/>
        <v>0</v>
      </c>
      <c r="G17" s="26">
        <f t="shared" si="2"/>
        <v>0</v>
      </c>
      <c r="H17" s="27">
        <f t="shared" si="3"/>
        <v>6</v>
      </c>
      <c r="I17" s="25">
        <f t="shared" si="4"/>
        <v>0</v>
      </c>
      <c r="J17" s="26">
        <f t="shared" si="5"/>
        <v>0</v>
      </c>
      <c r="K17" s="28">
        <f>C5-YEAR(B17)</f>
        <v>25</v>
      </c>
      <c r="L17" s="24">
        <f t="shared" si="6"/>
        <v>9</v>
      </c>
      <c r="M17" s="25">
        <f t="shared" si="7"/>
        <v>0</v>
      </c>
      <c r="N17" s="26">
        <f t="shared" si="8"/>
        <v>0</v>
      </c>
    </row>
    <row r="18" spans="1:14" x14ac:dyDescent="0.2">
      <c r="A18" s="43"/>
      <c r="B18" s="44">
        <v>36526</v>
      </c>
      <c r="C18" s="45">
        <v>0</v>
      </c>
      <c r="D18" s="46">
        <v>0</v>
      </c>
      <c r="E18" s="24">
        <f t="shared" si="0"/>
        <v>11.5</v>
      </c>
      <c r="F18" s="25">
        <f t="shared" si="1"/>
        <v>0</v>
      </c>
      <c r="G18" s="26">
        <f t="shared" si="2"/>
        <v>0</v>
      </c>
      <c r="H18" s="27">
        <f t="shared" si="3"/>
        <v>6</v>
      </c>
      <c r="I18" s="25">
        <f t="shared" si="4"/>
        <v>0</v>
      </c>
      <c r="J18" s="26">
        <f t="shared" si="5"/>
        <v>0</v>
      </c>
      <c r="K18" s="28">
        <f>C5-YEAR(B18)</f>
        <v>25</v>
      </c>
      <c r="L18" s="24">
        <f t="shared" si="6"/>
        <v>9</v>
      </c>
      <c r="M18" s="25">
        <f t="shared" si="7"/>
        <v>0</v>
      </c>
      <c r="N18" s="26">
        <f t="shared" si="8"/>
        <v>0</v>
      </c>
    </row>
    <row r="19" spans="1:14" x14ac:dyDescent="0.2">
      <c r="A19" s="43"/>
      <c r="B19" s="44">
        <v>36526</v>
      </c>
      <c r="C19" s="45">
        <v>0</v>
      </c>
      <c r="D19" s="46">
        <v>0</v>
      </c>
      <c r="E19" s="24">
        <f t="shared" si="0"/>
        <v>11.5</v>
      </c>
      <c r="F19" s="25">
        <f t="shared" si="1"/>
        <v>0</v>
      </c>
      <c r="G19" s="26">
        <f t="shared" si="2"/>
        <v>0</v>
      </c>
      <c r="H19" s="27">
        <f t="shared" si="3"/>
        <v>6</v>
      </c>
      <c r="I19" s="25">
        <f t="shared" si="4"/>
        <v>0</v>
      </c>
      <c r="J19" s="26">
        <f t="shared" si="5"/>
        <v>0</v>
      </c>
      <c r="K19" s="28">
        <f>C5-YEAR(B19)</f>
        <v>25</v>
      </c>
      <c r="L19" s="24">
        <f t="shared" si="6"/>
        <v>9</v>
      </c>
      <c r="M19" s="25">
        <f t="shared" si="7"/>
        <v>0</v>
      </c>
      <c r="N19" s="26">
        <f t="shared" si="8"/>
        <v>0</v>
      </c>
    </row>
    <row r="20" spans="1:14" x14ac:dyDescent="0.2">
      <c r="A20" s="43"/>
      <c r="B20" s="44">
        <v>36526</v>
      </c>
      <c r="C20" s="45">
        <v>0</v>
      </c>
      <c r="D20" s="46">
        <v>0</v>
      </c>
      <c r="E20" s="24">
        <f t="shared" si="0"/>
        <v>11.5</v>
      </c>
      <c r="F20" s="25">
        <f t="shared" si="1"/>
        <v>0</v>
      </c>
      <c r="G20" s="26">
        <f t="shared" si="2"/>
        <v>0</v>
      </c>
      <c r="H20" s="27">
        <f t="shared" si="3"/>
        <v>6</v>
      </c>
      <c r="I20" s="25">
        <f t="shared" si="4"/>
        <v>0</v>
      </c>
      <c r="J20" s="26">
        <f t="shared" si="5"/>
        <v>0</v>
      </c>
      <c r="K20" s="28">
        <f>C5-YEAR(B20)</f>
        <v>25</v>
      </c>
      <c r="L20" s="24">
        <f t="shared" si="6"/>
        <v>9</v>
      </c>
      <c r="M20" s="25">
        <f t="shared" si="7"/>
        <v>0</v>
      </c>
      <c r="N20" s="26">
        <f t="shared" si="8"/>
        <v>0</v>
      </c>
    </row>
    <row r="21" spans="1:14" x14ac:dyDescent="0.2">
      <c r="A21" s="43"/>
      <c r="B21" s="44">
        <v>36526</v>
      </c>
      <c r="C21" s="45">
        <v>0</v>
      </c>
      <c r="D21" s="46">
        <v>0</v>
      </c>
      <c r="E21" s="24">
        <f t="shared" si="0"/>
        <v>11.5</v>
      </c>
      <c r="F21" s="25">
        <f t="shared" si="1"/>
        <v>0</v>
      </c>
      <c r="G21" s="26">
        <f t="shared" si="2"/>
        <v>0</v>
      </c>
      <c r="H21" s="27">
        <f t="shared" si="3"/>
        <v>6</v>
      </c>
      <c r="I21" s="25">
        <f t="shared" si="4"/>
        <v>0</v>
      </c>
      <c r="J21" s="26">
        <f t="shared" si="5"/>
        <v>0</v>
      </c>
      <c r="K21" s="28">
        <f>C5-YEAR(B21)</f>
        <v>25</v>
      </c>
      <c r="L21" s="24">
        <f t="shared" si="6"/>
        <v>9</v>
      </c>
      <c r="M21" s="25">
        <f t="shared" si="7"/>
        <v>0</v>
      </c>
      <c r="N21" s="26">
        <f t="shared" si="8"/>
        <v>0</v>
      </c>
    </row>
    <row r="22" spans="1:14" x14ac:dyDescent="0.2">
      <c r="A22" s="43"/>
      <c r="B22" s="44">
        <v>36526</v>
      </c>
      <c r="C22" s="45">
        <v>0</v>
      </c>
      <c r="D22" s="46">
        <v>0</v>
      </c>
      <c r="E22" s="24">
        <f t="shared" si="0"/>
        <v>11.5</v>
      </c>
      <c r="F22" s="25">
        <f t="shared" si="1"/>
        <v>0</v>
      </c>
      <c r="G22" s="26">
        <f t="shared" si="2"/>
        <v>0</v>
      </c>
      <c r="H22" s="27">
        <f t="shared" si="3"/>
        <v>6</v>
      </c>
      <c r="I22" s="25">
        <f t="shared" si="4"/>
        <v>0</v>
      </c>
      <c r="J22" s="26">
        <f t="shared" si="5"/>
        <v>0</v>
      </c>
      <c r="K22" s="28">
        <f>C5-YEAR(B22)</f>
        <v>25</v>
      </c>
      <c r="L22" s="24">
        <f t="shared" si="6"/>
        <v>9</v>
      </c>
      <c r="M22" s="25">
        <f t="shared" si="7"/>
        <v>0</v>
      </c>
      <c r="N22" s="26">
        <f t="shared" si="8"/>
        <v>0</v>
      </c>
    </row>
    <row r="23" spans="1:14" x14ac:dyDescent="0.2">
      <c r="A23" s="43"/>
      <c r="B23" s="44">
        <v>36526</v>
      </c>
      <c r="C23" s="45">
        <v>0</v>
      </c>
      <c r="D23" s="46">
        <v>0</v>
      </c>
      <c r="E23" s="24">
        <f t="shared" si="0"/>
        <v>11.5</v>
      </c>
      <c r="F23" s="25">
        <f t="shared" si="1"/>
        <v>0</v>
      </c>
      <c r="G23" s="26">
        <f t="shared" si="2"/>
        <v>0</v>
      </c>
      <c r="H23" s="27">
        <f t="shared" si="3"/>
        <v>6</v>
      </c>
      <c r="I23" s="25">
        <f t="shared" si="4"/>
        <v>0</v>
      </c>
      <c r="J23" s="26">
        <f t="shared" si="5"/>
        <v>0</v>
      </c>
      <c r="K23" s="28">
        <f>C5-YEAR(B23)</f>
        <v>25</v>
      </c>
      <c r="L23" s="24">
        <f t="shared" si="6"/>
        <v>9</v>
      </c>
      <c r="M23" s="25">
        <f t="shared" si="7"/>
        <v>0</v>
      </c>
      <c r="N23" s="26">
        <f t="shared" si="8"/>
        <v>0</v>
      </c>
    </row>
    <row r="24" spans="1:14" x14ac:dyDescent="0.2">
      <c r="A24" s="43"/>
      <c r="B24" s="44">
        <v>36526</v>
      </c>
      <c r="C24" s="45">
        <v>0</v>
      </c>
      <c r="D24" s="46">
        <v>0</v>
      </c>
      <c r="E24" s="24">
        <f t="shared" si="0"/>
        <v>11.5</v>
      </c>
      <c r="F24" s="25">
        <f t="shared" si="1"/>
        <v>0</v>
      </c>
      <c r="G24" s="26">
        <f t="shared" si="2"/>
        <v>0</v>
      </c>
      <c r="H24" s="27">
        <f t="shared" si="3"/>
        <v>6</v>
      </c>
      <c r="I24" s="25">
        <f t="shared" si="4"/>
        <v>0</v>
      </c>
      <c r="J24" s="26">
        <f t="shared" si="5"/>
        <v>0</v>
      </c>
      <c r="K24" s="28">
        <f>C5-YEAR(B24)</f>
        <v>25</v>
      </c>
      <c r="L24" s="24">
        <f t="shared" si="6"/>
        <v>9</v>
      </c>
      <c r="M24" s="25">
        <f t="shared" si="7"/>
        <v>0</v>
      </c>
      <c r="N24" s="26">
        <f t="shared" si="8"/>
        <v>0</v>
      </c>
    </row>
    <row r="25" spans="1:14" x14ac:dyDescent="0.2">
      <c r="A25" s="43"/>
      <c r="B25" s="44">
        <v>36526</v>
      </c>
      <c r="C25" s="45">
        <v>0</v>
      </c>
      <c r="D25" s="46">
        <v>0</v>
      </c>
      <c r="E25" s="24">
        <f t="shared" si="0"/>
        <v>11.5</v>
      </c>
      <c r="F25" s="25">
        <f t="shared" si="1"/>
        <v>0</v>
      </c>
      <c r="G25" s="26">
        <f t="shared" si="2"/>
        <v>0</v>
      </c>
      <c r="H25" s="27">
        <f t="shared" si="3"/>
        <v>6</v>
      </c>
      <c r="I25" s="25">
        <f t="shared" si="4"/>
        <v>0</v>
      </c>
      <c r="J25" s="26">
        <f t="shared" si="5"/>
        <v>0</v>
      </c>
      <c r="K25" s="28">
        <f>C5-YEAR(B25)</f>
        <v>25</v>
      </c>
      <c r="L25" s="24">
        <f t="shared" si="6"/>
        <v>9</v>
      </c>
      <c r="M25" s="25">
        <f t="shared" si="7"/>
        <v>0</v>
      </c>
      <c r="N25" s="26">
        <f t="shared" si="8"/>
        <v>0</v>
      </c>
    </row>
    <row r="26" spans="1:14" x14ac:dyDescent="0.2">
      <c r="A26" s="43"/>
      <c r="B26" s="44">
        <v>36526</v>
      </c>
      <c r="C26" s="45">
        <v>0</v>
      </c>
      <c r="D26" s="46">
        <v>0</v>
      </c>
      <c r="E26" s="24">
        <f t="shared" si="0"/>
        <v>11.5</v>
      </c>
      <c r="F26" s="25">
        <f t="shared" si="1"/>
        <v>0</v>
      </c>
      <c r="G26" s="26">
        <f t="shared" si="2"/>
        <v>0</v>
      </c>
      <c r="H26" s="27">
        <f t="shared" si="3"/>
        <v>6</v>
      </c>
      <c r="I26" s="25">
        <f t="shared" si="4"/>
        <v>0</v>
      </c>
      <c r="J26" s="26">
        <f t="shared" si="5"/>
        <v>0</v>
      </c>
      <c r="K26" s="28">
        <f>C5-YEAR(B26)</f>
        <v>25</v>
      </c>
      <c r="L26" s="24">
        <f t="shared" si="6"/>
        <v>9</v>
      </c>
      <c r="M26" s="25">
        <f t="shared" si="7"/>
        <v>0</v>
      </c>
      <c r="N26" s="26">
        <f t="shared" si="8"/>
        <v>0</v>
      </c>
    </row>
    <row r="27" spans="1:14" x14ac:dyDescent="0.2">
      <c r="A27" s="43"/>
      <c r="B27" s="44">
        <v>36526</v>
      </c>
      <c r="C27" s="45">
        <v>0</v>
      </c>
      <c r="D27" s="46">
        <v>0</v>
      </c>
      <c r="E27" s="24">
        <f t="shared" si="0"/>
        <v>11.5</v>
      </c>
      <c r="F27" s="25">
        <f t="shared" si="1"/>
        <v>0</v>
      </c>
      <c r="G27" s="26">
        <f t="shared" si="2"/>
        <v>0</v>
      </c>
      <c r="H27" s="27">
        <f t="shared" si="3"/>
        <v>6</v>
      </c>
      <c r="I27" s="25">
        <f t="shared" si="4"/>
        <v>0</v>
      </c>
      <c r="J27" s="26">
        <f t="shared" si="5"/>
        <v>0</v>
      </c>
      <c r="K27" s="28">
        <f>C5-YEAR(B27)</f>
        <v>25</v>
      </c>
      <c r="L27" s="24">
        <f t="shared" si="6"/>
        <v>9</v>
      </c>
      <c r="M27" s="25">
        <f t="shared" si="7"/>
        <v>0</v>
      </c>
      <c r="N27" s="26">
        <f t="shared" si="8"/>
        <v>0</v>
      </c>
    </row>
    <row r="28" spans="1:14" x14ac:dyDescent="0.2">
      <c r="A28" s="43"/>
      <c r="B28" s="44">
        <v>36526</v>
      </c>
      <c r="C28" s="45">
        <v>0</v>
      </c>
      <c r="D28" s="46">
        <v>0</v>
      </c>
      <c r="E28" s="24">
        <f t="shared" si="0"/>
        <v>11.5</v>
      </c>
      <c r="F28" s="25">
        <f t="shared" si="1"/>
        <v>0</v>
      </c>
      <c r="G28" s="26">
        <f t="shared" si="2"/>
        <v>0</v>
      </c>
      <c r="H28" s="27">
        <f t="shared" si="3"/>
        <v>6</v>
      </c>
      <c r="I28" s="25">
        <f t="shared" si="4"/>
        <v>0</v>
      </c>
      <c r="J28" s="26">
        <f t="shared" si="5"/>
        <v>0</v>
      </c>
      <c r="K28" s="28">
        <f>C5-YEAR(B28)</f>
        <v>25</v>
      </c>
      <c r="L28" s="24">
        <f t="shared" si="6"/>
        <v>9</v>
      </c>
      <c r="M28" s="25">
        <f t="shared" si="7"/>
        <v>0</v>
      </c>
      <c r="N28" s="26">
        <f t="shared" si="8"/>
        <v>0</v>
      </c>
    </row>
    <row r="29" spans="1:14" x14ac:dyDescent="0.2">
      <c r="A29" s="43"/>
      <c r="B29" s="44">
        <v>36526</v>
      </c>
      <c r="C29" s="45">
        <v>0</v>
      </c>
      <c r="D29" s="46">
        <v>0</v>
      </c>
      <c r="E29" s="24">
        <f t="shared" si="0"/>
        <v>11.5</v>
      </c>
      <c r="F29" s="25">
        <f t="shared" si="1"/>
        <v>0</v>
      </c>
      <c r="G29" s="26">
        <f t="shared" si="2"/>
        <v>0</v>
      </c>
      <c r="H29" s="27">
        <f t="shared" si="3"/>
        <v>6</v>
      </c>
      <c r="I29" s="25">
        <f t="shared" si="4"/>
        <v>0</v>
      </c>
      <c r="J29" s="26">
        <f t="shared" si="5"/>
        <v>0</v>
      </c>
      <c r="K29" s="28">
        <f>C5-YEAR(B29)</f>
        <v>25</v>
      </c>
      <c r="L29" s="24">
        <f t="shared" si="6"/>
        <v>9</v>
      </c>
      <c r="M29" s="25">
        <f t="shared" si="7"/>
        <v>0</v>
      </c>
      <c r="N29" s="26">
        <f t="shared" si="8"/>
        <v>0</v>
      </c>
    </row>
    <row r="30" spans="1:14" x14ac:dyDescent="0.2">
      <c r="A30" s="43"/>
      <c r="B30" s="44">
        <v>36526</v>
      </c>
      <c r="C30" s="45">
        <v>0</v>
      </c>
      <c r="D30" s="46">
        <v>0</v>
      </c>
      <c r="E30" s="24">
        <f t="shared" si="0"/>
        <v>11.5</v>
      </c>
      <c r="F30" s="25">
        <f t="shared" si="1"/>
        <v>0</v>
      </c>
      <c r="G30" s="26">
        <f t="shared" si="2"/>
        <v>0</v>
      </c>
      <c r="H30" s="27">
        <f t="shared" si="3"/>
        <v>6</v>
      </c>
      <c r="I30" s="25">
        <f t="shared" si="4"/>
        <v>0</v>
      </c>
      <c r="J30" s="26">
        <f t="shared" si="5"/>
        <v>0</v>
      </c>
      <c r="K30" s="28">
        <f>C5-YEAR(B30)</f>
        <v>25</v>
      </c>
      <c r="L30" s="24">
        <f t="shared" si="6"/>
        <v>9</v>
      </c>
      <c r="M30" s="25">
        <f t="shared" si="7"/>
        <v>0</v>
      </c>
      <c r="N30" s="26">
        <f t="shared" si="8"/>
        <v>0</v>
      </c>
    </row>
    <row r="31" spans="1:14" x14ac:dyDescent="0.2">
      <c r="A31" s="43"/>
      <c r="B31" s="44">
        <v>36526</v>
      </c>
      <c r="C31" s="45">
        <v>0</v>
      </c>
      <c r="D31" s="46">
        <v>0</v>
      </c>
      <c r="E31" s="24">
        <f t="shared" si="0"/>
        <v>11.5</v>
      </c>
      <c r="F31" s="25">
        <f t="shared" si="1"/>
        <v>0</v>
      </c>
      <c r="G31" s="26">
        <f t="shared" si="2"/>
        <v>0</v>
      </c>
      <c r="H31" s="27">
        <f t="shared" si="3"/>
        <v>6</v>
      </c>
      <c r="I31" s="25">
        <f t="shared" si="4"/>
        <v>0</v>
      </c>
      <c r="J31" s="26">
        <f t="shared" si="5"/>
        <v>0</v>
      </c>
      <c r="K31" s="28">
        <f>C5-YEAR(B31)</f>
        <v>25</v>
      </c>
      <c r="L31" s="24">
        <f t="shared" si="6"/>
        <v>9</v>
      </c>
      <c r="M31" s="25">
        <f t="shared" si="7"/>
        <v>0</v>
      </c>
      <c r="N31" s="26">
        <f t="shared" si="8"/>
        <v>0</v>
      </c>
    </row>
    <row r="32" spans="1:14" x14ac:dyDescent="0.2">
      <c r="A32" s="43"/>
      <c r="B32" s="44">
        <v>36526</v>
      </c>
      <c r="C32" s="45">
        <v>0</v>
      </c>
      <c r="D32" s="46">
        <v>0</v>
      </c>
      <c r="E32" s="24">
        <f t="shared" si="0"/>
        <v>11.5</v>
      </c>
      <c r="F32" s="25">
        <f t="shared" si="1"/>
        <v>0</v>
      </c>
      <c r="G32" s="26">
        <f t="shared" si="2"/>
        <v>0</v>
      </c>
      <c r="H32" s="27">
        <f t="shared" si="3"/>
        <v>6</v>
      </c>
      <c r="I32" s="25">
        <f t="shared" si="4"/>
        <v>0</v>
      </c>
      <c r="J32" s="26">
        <f t="shared" si="5"/>
        <v>0</v>
      </c>
      <c r="K32" s="28">
        <f>C5-YEAR(B32)</f>
        <v>25</v>
      </c>
      <c r="L32" s="24">
        <f t="shared" si="6"/>
        <v>9</v>
      </c>
      <c r="M32" s="25">
        <f t="shared" si="7"/>
        <v>0</v>
      </c>
      <c r="N32" s="26">
        <f t="shared" si="8"/>
        <v>0</v>
      </c>
    </row>
    <row r="33" spans="1:14" ht="13.5" thickBot="1" x14ac:dyDescent="0.25">
      <c r="A33" s="15"/>
      <c r="B33" s="32"/>
      <c r="C33" s="16"/>
      <c r="D33" s="17"/>
      <c r="E33" s="33"/>
      <c r="F33" s="34"/>
      <c r="G33" s="35"/>
      <c r="H33" s="36"/>
      <c r="I33" s="34"/>
      <c r="J33" s="35"/>
      <c r="K33" s="37"/>
      <c r="L33" s="33"/>
      <c r="M33" s="38"/>
      <c r="N33" s="35"/>
    </row>
    <row r="34" spans="1:14" x14ac:dyDescent="0.2">
      <c r="A34" s="22" t="s">
        <v>5</v>
      </c>
      <c r="B34" s="48" t="s">
        <v>4</v>
      </c>
      <c r="C34" s="48"/>
      <c r="D34" s="48" t="s">
        <v>2</v>
      </c>
      <c r="E34" s="48"/>
      <c r="F34" s="23" t="s">
        <v>1</v>
      </c>
      <c r="H34" s="57" t="s">
        <v>20</v>
      </c>
      <c r="I34" s="57"/>
      <c r="J34" s="57"/>
      <c r="K34" s="57"/>
      <c r="L34" s="57"/>
      <c r="M34" s="57"/>
      <c r="N34" s="57"/>
    </row>
    <row r="35" spans="1:14" x14ac:dyDescent="0.2">
      <c r="H35" s="58"/>
      <c r="I35" s="58"/>
      <c r="J35" s="58"/>
      <c r="K35" s="58"/>
      <c r="L35" s="58"/>
      <c r="M35" s="58"/>
      <c r="N35" s="58"/>
    </row>
    <row r="36" spans="1:14" x14ac:dyDescent="0.2">
      <c r="H36" s="58"/>
      <c r="I36" s="58"/>
      <c r="J36" s="58"/>
      <c r="K36" s="58"/>
      <c r="L36" s="58"/>
      <c r="M36" s="58"/>
      <c r="N36" s="58"/>
    </row>
  </sheetData>
  <mergeCells count="8">
    <mergeCell ref="J1:L1"/>
    <mergeCell ref="B34:C34"/>
    <mergeCell ref="D34:E34"/>
    <mergeCell ref="A2:N2"/>
    <mergeCell ref="E4:G4"/>
    <mergeCell ref="H4:J4"/>
    <mergeCell ref="L4:N4"/>
    <mergeCell ref="H34:N36"/>
  </mergeCells>
  <dataValidations count="1">
    <dataValidation type="whole" allowBlank="1" showInputMessage="1" showErrorMessage="1" sqref="D6:D32" xr:uid="{3D341889-1E67-4C99-8484-135D85295B36}">
      <formula1>0</formula1>
      <formula2>2</formula2>
    </dataValidation>
  </dataValidations>
  <pageMargins left="0.39370078740157483" right="0.19685039370078741" top="0.59055118110236227" bottom="0.51181102362204722" header="0.27559055118110237" footer="0.19685039370078741"/>
  <pageSetup paperSize="9" orientation="landscape" r:id="rId1"/>
  <headerFooter alignWithMargins="0">
    <oddFooter>&amp;L&amp;"Calibri,Kursiv"&amp;9RegPr 2025&amp;R&amp;"Calibri,Kursiv"&amp;9KPUGT/mg, 10.12.2024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CPET_IT_VRegl2025</vt:lpstr>
    </vt:vector>
  </TitlesOfParts>
  <Company>Schwyzer Kantonalbank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Reichmuth Viktor</dc:creator>
  <cp:lastModifiedBy>Gröner Marco, DPP</cp:lastModifiedBy>
  <cp:lastPrinted>2024-12-11T13:42:46Z</cp:lastPrinted>
  <dcterms:created xsi:type="dcterms:W3CDTF">2006-01-04T16:39:33Z</dcterms:created>
  <dcterms:modified xsi:type="dcterms:W3CDTF">2025-11-14T10:49:41Z</dcterms:modified>
</cp:coreProperties>
</file>